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NWS GUST/"/>
    </mc:Choice>
  </mc:AlternateContent>
  <bookViews>
    <workbookView xWindow="120" yWindow="460" windowWidth="14800" windowHeight="14800" activeTab="2"/>
  </bookViews>
  <sheets>
    <sheet name="Raw Data" sheetId="1" r:id="rId1"/>
    <sheet name="S6680" sheetId="3" r:id="rId2"/>
    <sheet name="S6681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4" i="3"/>
  <c r="E3" i="3"/>
  <c r="E2" i="3"/>
  <c r="D8" i="3"/>
  <c r="D7" i="3"/>
  <c r="D6" i="3"/>
  <c r="D5" i="3"/>
  <c r="D4" i="3"/>
  <c r="D3" i="3"/>
  <c r="D2" i="3"/>
  <c r="L5" i="1"/>
  <c r="H5" i="1"/>
  <c r="T5" i="1"/>
  <c r="P5" i="1"/>
  <c r="U5" i="1"/>
  <c r="V5" i="1"/>
  <c r="L6" i="1"/>
  <c r="H6" i="1"/>
  <c r="T6" i="1"/>
  <c r="P6" i="1"/>
  <c r="U6" i="1"/>
  <c r="V6" i="1"/>
  <c r="L7" i="1"/>
  <c r="H7" i="1"/>
  <c r="T7" i="1"/>
  <c r="P7" i="1"/>
  <c r="U7" i="1"/>
  <c r="V7" i="1"/>
  <c r="L8" i="1"/>
  <c r="H8" i="1"/>
  <c r="T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L16" i="1"/>
  <c r="H16" i="1"/>
  <c r="T16" i="1"/>
  <c r="P16" i="1"/>
  <c r="U16" i="1"/>
  <c r="V16" i="1"/>
  <c r="L17" i="1"/>
  <c r="H17" i="1"/>
  <c r="T17" i="1"/>
  <c r="P17" i="1"/>
  <c r="U17" i="1"/>
  <c r="V17" i="1"/>
  <c r="L18" i="1"/>
  <c r="H18" i="1"/>
  <c r="T18" i="1"/>
  <c r="P18" i="1"/>
  <c r="U18" i="1"/>
  <c r="V18" i="1"/>
  <c r="L19" i="1"/>
  <c r="H19" i="1"/>
  <c r="T19" i="1"/>
  <c r="P19" i="1"/>
  <c r="U19" i="1"/>
  <c r="V19" i="1"/>
  <c r="L20" i="1"/>
  <c r="H20" i="1"/>
  <c r="T20" i="1"/>
  <c r="P20" i="1"/>
  <c r="U20" i="1"/>
  <c r="V20" i="1"/>
  <c r="L21" i="1"/>
  <c r="H21" i="1"/>
  <c r="T21" i="1"/>
  <c r="P21" i="1"/>
  <c r="U21" i="1"/>
  <c r="V21" i="1"/>
  <c r="L22" i="1"/>
  <c r="H22" i="1"/>
  <c r="T22" i="1"/>
  <c r="P22" i="1"/>
  <c r="U22" i="1"/>
  <c r="V22" i="1"/>
  <c r="L23" i="1"/>
  <c r="H23" i="1"/>
  <c r="T23" i="1"/>
  <c r="P23" i="1"/>
  <c r="U23" i="1"/>
  <c r="V23" i="1"/>
  <c r="L24" i="1"/>
  <c r="H24" i="1"/>
  <c r="T24" i="1"/>
  <c r="P24" i="1"/>
  <c r="U24" i="1"/>
  <c r="V24" i="1"/>
  <c r="L25" i="1"/>
  <c r="H25" i="1"/>
  <c r="T25" i="1"/>
  <c r="P25" i="1"/>
  <c r="U25" i="1"/>
  <c r="V25" i="1"/>
  <c r="L26" i="1"/>
  <c r="H26" i="1"/>
  <c r="T26" i="1"/>
  <c r="P26" i="1"/>
  <c r="U26" i="1"/>
  <c r="V26" i="1"/>
  <c r="L27" i="1"/>
  <c r="H27" i="1"/>
  <c r="T27" i="1"/>
  <c r="P27" i="1"/>
  <c r="U27" i="1"/>
  <c r="V27" i="1"/>
  <c r="L28" i="1"/>
  <c r="H28" i="1"/>
  <c r="T28" i="1"/>
  <c r="P28" i="1"/>
  <c r="U28" i="1"/>
  <c r="V28" i="1"/>
  <c r="L29" i="1"/>
  <c r="H29" i="1"/>
  <c r="T29" i="1"/>
  <c r="P29" i="1"/>
  <c r="U29" i="1"/>
  <c r="V29" i="1"/>
  <c r="L30" i="1"/>
  <c r="H30" i="1"/>
  <c r="T30" i="1"/>
  <c r="P30" i="1"/>
  <c r="U30" i="1"/>
  <c r="V30" i="1"/>
  <c r="L31" i="1"/>
  <c r="H31" i="1"/>
  <c r="T31" i="1"/>
  <c r="P31" i="1"/>
  <c r="U31" i="1"/>
  <c r="V31" i="1"/>
  <c r="L32" i="1"/>
  <c r="H32" i="1"/>
  <c r="T32" i="1"/>
  <c r="P32" i="1"/>
  <c r="U32" i="1"/>
  <c r="V32" i="1"/>
  <c r="L33" i="1"/>
  <c r="H33" i="1"/>
  <c r="T33" i="1"/>
  <c r="P33" i="1"/>
  <c r="U33" i="1"/>
  <c r="V33" i="1"/>
  <c r="L34" i="1"/>
  <c r="H34" i="1"/>
  <c r="T34" i="1"/>
  <c r="P34" i="1"/>
  <c r="U34" i="1"/>
  <c r="V34" i="1"/>
  <c r="L35" i="1"/>
  <c r="H35" i="1"/>
  <c r="T35" i="1"/>
  <c r="P35" i="1"/>
  <c r="U35" i="1"/>
  <c r="V35" i="1"/>
  <c r="L36" i="1"/>
  <c r="H36" i="1"/>
  <c r="T36" i="1"/>
  <c r="P36" i="1"/>
  <c r="U36" i="1"/>
  <c r="V36" i="1"/>
  <c r="L37" i="1"/>
  <c r="H37" i="1"/>
  <c r="T37" i="1"/>
  <c r="P37" i="1"/>
  <c r="U37" i="1"/>
  <c r="V37" i="1"/>
  <c r="L38" i="1"/>
  <c r="H38" i="1"/>
  <c r="T38" i="1"/>
  <c r="P38" i="1"/>
  <c r="U38" i="1"/>
  <c r="V38" i="1"/>
  <c r="L39" i="1"/>
  <c r="H39" i="1"/>
  <c r="T39" i="1"/>
  <c r="P39" i="1"/>
  <c r="U39" i="1"/>
  <c r="V39" i="1"/>
  <c r="L4" i="1"/>
  <c r="H4" i="1"/>
  <c r="T4" i="1"/>
  <c r="P4" i="1"/>
  <c r="U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" i="1"/>
  <c r="R4" i="1"/>
  <c r="S4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1"/>
</calcChain>
</file>

<file path=xl/sharedStrings.xml><?xml version="1.0" encoding="utf-8"?>
<sst xmlns="http://schemas.openxmlformats.org/spreadsheetml/2006/main" count="180" uniqueCount="113">
  <si>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</si>
  <si>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</si>
  <si>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</si>
  <si>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</si>
  <si>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</si>
  <si>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</si>
  <si>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</si>
  <si>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</si>
  <si>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</si>
  <si>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</si>
  <si>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</si>
  <si>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</si>
  <si>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</si>
  <si>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</si>
  <si>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</si>
  <si>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</si>
  <si>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</si>
  <si>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</si>
  <si>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</si>
  <si>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</si>
  <si>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</si>
  <si>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</si>
  <si>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</si>
  <si>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</si>
  <si>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</si>
  <si>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</si>
  <si>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</si>
  <si>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</si>
  <si>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18AA0005</t>
  </si>
  <si>
    <t>18AA0006</t>
  </si>
  <si>
    <t>18AA0007</t>
  </si>
  <si>
    <t>18AA0008</t>
  </si>
  <si>
    <t>18AA0009</t>
  </si>
  <si>
    <t>18AB001</t>
  </si>
  <si>
    <t>18AA010</t>
  </si>
  <si>
    <t>18AA011</t>
  </si>
  <si>
    <t>18AA012</t>
  </si>
  <si>
    <t>18AA013</t>
  </si>
  <si>
    <t>18AA014</t>
  </si>
  <si>
    <t>18AA015</t>
  </si>
  <si>
    <t>18AA016</t>
  </si>
  <si>
    <t>18AA017</t>
  </si>
  <si>
    <t>18AA018</t>
  </si>
  <si>
    <t>18AB002</t>
  </si>
  <si>
    <t>18AB003</t>
  </si>
  <si>
    <t>18AB004</t>
  </si>
  <si>
    <t>18AB005</t>
  </si>
  <si>
    <t>18AB006</t>
  </si>
  <si>
    <t>18AB007</t>
  </si>
  <si>
    <t>18AB008</t>
  </si>
  <si>
    <t>18AB009</t>
  </si>
  <si>
    <t>18AB010</t>
  </si>
  <si>
    <t>18AB011</t>
  </si>
  <si>
    <t>18AB012</t>
  </si>
  <si>
    <t>18AB013</t>
  </si>
  <si>
    <t>18AB014</t>
  </si>
  <si>
    <t>18AB015</t>
  </si>
  <si>
    <t>18AB016</t>
  </si>
  <si>
    <t>18AB017</t>
  </si>
  <si>
    <t>18AB018</t>
  </si>
  <si>
    <t>18AB019</t>
  </si>
  <si>
    <t>18AB020</t>
  </si>
  <si>
    <t>18AB021</t>
  </si>
  <si>
    <t>18AB022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</si>
  <si>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</si>
  <si>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</si>
  <si>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</si>
  <si>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</si>
  <si>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</si>
  <si>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</si>
  <si>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</si>
  <si>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</si>
  <si>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</si>
  <si>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</si>
  <si>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</si>
  <si>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</si>
  <si>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</si>
  <si>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</si>
  <si>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</si>
  <si>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</si>
  <si>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</si>
  <si>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</si>
  <si>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</si>
  <si>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</si>
  <si>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</si>
  <si>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</si>
  <si>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</si>
  <si>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</si>
  <si>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</si>
  <si>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</si>
  <si>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</si>
  <si>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</si>
  <si>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</si>
  <si>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</si>
  <si>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</si>
  <si>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</si>
  <si>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</si>
  <si>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</si>
  <si>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</si>
  <si>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</si>
  <si>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S6680</t>
  </si>
  <si>
    <t>S6681</t>
  </si>
  <si>
    <t>Dry Wt 1</t>
  </si>
  <si>
    <t>A3/A4</t>
  </si>
  <si>
    <t>A5/A6/A7</t>
  </si>
  <si>
    <t>A8/A9/A10</t>
  </si>
  <si>
    <t>A11/A12/A13/A14</t>
  </si>
  <si>
    <t>A15/A16/A17/A18</t>
  </si>
  <si>
    <t>B3/B4</t>
  </si>
  <si>
    <t>B5/B6/B7</t>
  </si>
  <si>
    <t>B8/B9/B10</t>
  </si>
  <si>
    <t>B11/B12/B13/B14</t>
  </si>
  <si>
    <t>B15/B16/B17/B18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</si>
</sst>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2" borderId="0" xfId="0" applyNumberForma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E1" sqref="E1:S1048576"/>
    </sheetView>
  </sheetViews>
  <sheetFormatPr baseColWidth="10" defaultColWidth="8.83203125" defaultRowHeight="15" x14ac:dyDescent="0.2"/>
  <cols>
    <col min="1" max="1" width="28.5" bestFit="1" customWidth="1"/>
    <col min="2" max="2" width="10.33203125" bestFit="1" customWidth="1"/>
    <col min="3" max="3" width="11.5" style="1" bestFit="1" customWidth="1"/>
    <col min="4" max="4" width="14" style="4" bestFit="1" customWidth="1"/>
    <col min="5" max="7" width="14" style="9" hidden="1" customWidth="1"/>
    <col min="8" max="8" width="16.5" style="4" hidden="1" customWidth="1"/>
    <col min="9" max="9" width="9.1640625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5" hidden="1" customWidth="1"/>
    <col min="19" max="19" width="0" hidden="1" customWidth="1"/>
    <col min="20" max="20" width="14.83203125" bestFit="1" customWidth="1"/>
  </cols>
  <sheetData>
    <row r="1" spans="1:44" s="1" customFormat="1" x14ac:dyDescent="0.2">
      <c r="A1" s="5" t="s">
        <v>21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19</v>
      </c>
      <c r="B2" s="2" t="s">
        <v>1</v>
      </c>
      <c r="C2" s="2" t="s">
        <v>15</v>
      </c>
      <c r="D2" s="3" t="s">
        <v>2</v>
      </c>
      <c r="E2" s="8" t="s">
        <v>102</v>
      </c>
      <c r="F2" s="2" t="s">
        <v>17</v>
      </c>
      <c r="G2" s="2" t="s">
        <v>18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20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s="1" t="s">
        <v>28</v>
      </c>
      <c r="B4" t="s">
        <v>100</v>
      </c>
      <c r="C4" s="1" t="s">
        <v>64</v>
      </c>
      <c r="D4" s="4">
        <v>960</v>
      </c>
      <c r="E4" s="1">
        <v>1.194</v>
      </c>
      <c r="F4" s="1">
        <v>1.1942999999999999</v>
      </c>
      <c r="G4" s="1">
        <f t="shared" ref="G4:G5" si="0">E4-F4</f>
        <v>-2.9999999999996696E-4</v>
      </c>
      <c r="H4" s="1">
        <f t="shared" ref="H4:H17" si="1">AVERAGE(E4:F4)</f>
        <v>1.19415</v>
      </c>
      <c r="I4" s="14">
        <v>1.2663</v>
      </c>
      <c r="J4" s="14">
        <v>1.2659</v>
      </c>
      <c r="K4" s="14">
        <f>I4-J4</f>
        <v>3.9999999999995595E-4</v>
      </c>
      <c r="L4" s="13">
        <f>AVERAGE(I4:J4)</f>
        <v>1.2661</v>
      </c>
      <c r="M4" s="14">
        <v>1.2519</v>
      </c>
      <c r="N4" s="14">
        <v>1.2519</v>
      </c>
      <c r="O4" s="14">
        <f>M4-N4</f>
        <v>0</v>
      </c>
      <c r="P4" s="13">
        <f>AVERAGE(M4:N4)</f>
        <v>1.2519</v>
      </c>
      <c r="Q4" s="14">
        <f>((L4-H4)*1000)/(D4/1000)</f>
        <v>74.947916666666629</v>
      </c>
      <c r="R4" s="14">
        <f>((P4-H4)*1000)/(D4/1000)</f>
        <v>60.156249999999972</v>
      </c>
      <c r="S4" s="14">
        <f>Q4-R4</f>
        <v>14.791666666666657</v>
      </c>
      <c r="T4" s="14">
        <f>L4-H4</f>
        <v>7.1949999999999958E-2</v>
      </c>
      <c r="U4" s="14">
        <f>P4-H4</f>
        <v>5.7749999999999968E-2</v>
      </c>
      <c r="V4" s="14">
        <f>T4-U4</f>
        <v>1.419999999999999E-2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s="1" t="s">
        <v>29</v>
      </c>
      <c r="B5" t="s">
        <v>101</v>
      </c>
      <c r="C5" s="1" t="s">
        <v>65</v>
      </c>
      <c r="D5" s="4">
        <v>890</v>
      </c>
      <c r="E5" s="1">
        <v>1.1798</v>
      </c>
      <c r="F5" s="1">
        <v>1.18</v>
      </c>
      <c r="G5" s="1">
        <f t="shared" si="0"/>
        <v>-1.9999999999997797E-4</v>
      </c>
      <c r="H5" s="1">
        <f t="shared" si="1"/>
        <v>1.1798999999999999</v>
      </c>
      <c r="I5" s="14">
        <v>1.2392000000000001</v>
      </c>
      <c r="J5" s="14">
        <v>1.2387999999999999</v>
      </c>
      <c r="K5" s="14">
        <f t="shared" ref="K5:K39" si="2">I5-J5</f>
        <v>4.0000000000017799E-4</v>
      </c>
      <c r="L5" s="13">
        <f t="shared" ref="L5:L39" si="3">AVERAGE(I5:J5)</f>
        <v>1.2389999999999999</v>
      </c>
      <c r="M5" s="14">
        <v>1.2264999999999999</v>
      </c>
      <c r="N5" s="14">
        <v>1.2262</v>
      </c>
      <c r="O5" s="14">
        <f t="shared" ref="O5:O39" si="4">M5-N5</f>
        <v>2.9999999999996696E-4</v>
      </c>
      <c r="P5" s="13">
        <f t="shared" ref="P5:P39" si="5">AVERAGE(M5:N5)</f>
        <v>1.2263500000000001</v>
      </c>
      <c r="Q5" s="14">
        <f t="shared" ref="Q5:Q39" si="6">((L5-H5)*1000)/(D5/1000)</f>
        <v>66.404494382022392</v>
      </c>
      <c r="R5" s="14">
        <f t="shared" ref="R5:R39" si="7">((P5-H5)*1000)/(D5/1000)</f>
        <v>52.191011235955173</v>
      </c>
      <c r="S5" s="14">
        <f t="shared" ref="S5:S39" si="8">Q5-R5</f>
        <v>14.213483146067219</v>
      </c>
      <c r="T5" s="14">
        <f t="shared" ref="T5:T39" si="9">L5-H5</f>
        <v>5.909999999999993E-2</v>
      </c>
      <c r="U5" s="14">
        <f t="shared" ref="U5:U39" si="10">P5-H5</f>
        <v>4.6450000000000102E-2</v>
      </c>
      <c r="V5" s="14">
        <f t="shared" ref="V5:V39" si="11">T5-U5</f>
        <v>1.2649999999999828E-2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s="1" t="s">
        <v>30</v>
      </c>
      <c r="B6" t="s">
        <v>100</v>
      </c>
      <c r="C6" s="1" t="s">
        <v>66</v>
      </c>
      <c r="D6" s="4">
        <v>1900</v>
      </c>
      <c r="E6" s="1">
        <v>1.1896</v>
      </c>
      <c r="F6" s="1">
        <v>1.19</v>
      </c>
      <c r="G6" s="1">
        <f>E6-F6</f>
        <v>-3.9999999999995595E-4</v>
      </c>
      <c r="H6" s="1">
        <f t="shared" si="1"/>
        <v>1.1898</v>
      </c>
      <c r="I6" s="14">
        <v>1.2418</v>
      </c>
      <c r="J6" s="14">
        <v>1.2414000000000001</v>
      </c>
      <c r="K6" s="14">
        <f t="shared" si="2"/>
        <v>3.9999999999995595E-4</v>
      </c>
      <c r="L6" s="13">
        <f t="shared" si="3"/>
        <v>1.2416</v>
      </c>
      <c r="M6" s="14">
        <v>1.2273000000000001</v>
      </c>
      <c r="N6" s="14">
        <v>1.2269000000000001</v>
      </c>
      <c r="O6" s="14">
        <f t="shared" si="4"/>
        <v>3.9999999999995595E-4</v>
      </c>
      <c r="P6" s="13">
        <f t="shared" si="5"/>
        <v>1.2271000000000001</v>
      </c>
      <c r="Q6" s="14">
        <f t="shared" si="6"/>
        <v>27.263157894736878</v>
      </c>
      <c r="R6" s="14">
        <f t="shared" si="7"/>
        <v>19.631578947368482</v>
      </c>
      <c r="S6" s="14">
        <f t="shared" si="8"/>
        <v>7.6315789473683964</v>
      </c>
      <c r="T6" s="14">
        <f t="shared" si="9"/>
        <v>5.1800000000000068E-2</v>
      </c>
      <c r="U6" s="14">
        <f t="shared" si="10"/>
        <v>3.7300000000000111E-2</v>
      </c>
      <c r="V6" s="14">
        <f t="shared" si="11"/>
        <v>1.4499999999999957E-2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s="1" t="s">
        <v>31</v>
      </c>
      <c r="B7" t="s">
        <v>101</v>
      </c>
      <c r="C7" s="1" t="s">
        <v>67</v>
      </c>
      <c r="D7" s="4">
        <v>1900</v>
      </c>
      <c r="E7" s="1">
        <v>1.1870000000000001</v>
      </c>
      <c r="F7" s="1">
        <v>1.1869000000000001</v>
      </c>
      <c r="G7" s="1">
        <f t="shared" ref="G7:G23" si="12">E7-F7</f>
        <v>9.9999999999988987E-5</v>
      </c>
      <c r="H7" s="1">
        <f t="shared" si="1"/>
        <v>1.1869499999999999</v>
      </c>
      <c r="I7" s="14">
        <v>1.238</v>
      </c>
      <c r="J7" s="14">
        <v>1.238</v>
      </c>
      <c r="K7" s="14">
        <f t="shared" si="2"/>
        <v>0</v>
      </c>
      <c r="L7" s="13">
        <f t="shared" si="3"/>
        <v>1.238</v>
      </c>
      <c r="M7" s="14">
        <v>1.2235</v>
      </c>
      <c r="N7" s="14">
        <v>1.2232000000000001</v>
      </c>
      <c r="O7" s="14">
        <f t="shared" si="4"/>
        <v>2.9999999999996696E-4</v>
      </c>
      <c r="P7" s="13">
        <f t="shared" si="5"/>
        <v>1.2233499999999999</v>
      </c>
      <c r="Q7" s="14">
        <f t="shared" si="6"/>
        <v>26.8684210526316</v>
      </c>
      <c r="R7" s="14">
        <f t="shared" si="7"/>
        <v>19.157894736842103</v>
      </c>
      <c r="S7" s="14">
        <f t="shared" si="8"/>
        <v>7.7105263157894974</v>
      </c>
      <c r="T7" s="14">
        <f t="shared" si="9"/>
        <v>5.105000000000004E-2</v>
      </c>
      <c r="U7" s="14">
        <f t="shared" si="10"/>
        <v>3.6399999999999988E-2</v>
      </c>
      <c r="V7" s="14">
        <f t="shared" si="11"/>
        <v>1.4650000000000052E-2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" t="s">
        <v>32</v>
      </c>
      <c r="B8" s="1" t="s">
        <v>100</v>
      </c>
      <c r="C8" s="1" t="s">
        <v>68</v>
      </c>
      <c r="D8" s="4">
        <v>1280</v>
      </c>
      <c r="E8" s="1">
        <v>1.1815</v>
      </c>
      <c r="F8" s="1">
        <v>1.1816</v>
      </c>
      <c r="G8" s="1">
        <f t="shared" si="12"/>
        <v>-9.9999999999988987E-5</v>
      </c>
      <c r="H8" s="1">
        <f t="shared" si="1"/>
        <v>1.1815500000000001</v>
      </c>
      <c r="I8" s="14">
        <v>1.3488</v>
      </c>
      <c r="J8" s="14">
        <v>1.3483000000000001</v>
      </c>
      <c r="K8" s="14">
        <f t="shared" si="2"/>
        <v>4.9999999999994493E-4</v>
      </c>
      <c r="L8" s="13">
        <f t="shared" si="3"/>
        <v>1.3485499999999999</v>
      </c>
      <c r="M8" s="14">
        <v>1.3222</v>
      </c>
      <c r="N8" s="14">
        <v>1.3221000000000001</v>
      </c>
      <c r="O8" s="14">
        <f t="shared" si="4"/>
        <v>9.9999999999988987E-5</v>
      </c>
      <c r="P8" s="13">
        <f t="shared" si="5"/>
        <v>1.3221500000000002</v>
      </c>
      <c r="Q8" s="14">
        <f t="shared" si="6"/>
        <v>130.46874999999986</v>
      </c>
      <c r="R8" s="14">
        <f t="shared" si="7"/>
        <v>109.84375000000004</v>
      </c>
      <c r="S8" s="14">
        <f t="shared" si="8"/>
        <v>20.624999999999815</v>
      </c>
      <c r="T8" s="14">
        <f t="shared" si="9"/>
        <v>0.16699999999999982</v>
      </c>
      <c r="U8" s="14">
        <f t="shared" si="10"/>
        <v>0.14060000000000006</v>
      </c>
      <c r="V8" s="14">
        <f t="shared" si="11"/>
        <v>2.6399999999999757E-2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34</v>
      </c>
      <c r="B9" s="1" t="s">
        <v>101</v>
      </c>
      <c r="C9" s="1" t="s">
        <v>69</v>
      </c>
      <c r="D9" s="4">
        <v>1335</v>
      </c>
      <c r="E9" s="1">
        <v>1.1739999999999999</v>
      </c>
      <c r="F9" s="1">
        <v>1.1742999999999999</v>
      </c>
      <c r="G9" s="1">
        <f t="shared" si="12"/>
        <v>-2.9999999999996696E-4</v>
      </c>
      <c r="H9" s="1">
        <f t="shared" si="1"/>
        <v>1.17415</v>
      </c>
      <c r="I9" s="14">
        <v>1.3303</v>
      </c>
      <c r="J9" s="14">
        <v>1.3298000000000001</v>
      </c>
      <c r="K9" s="14">
        <f t="shared" si="2"/>
        <v>4.9999999999994493E-4</v>
      </c>
      <c r="L9" s="13">
        <f t="shared" si="3"/>
        <v>1.33005</v>
      </c>
      <c r="M9" s="14">
        <v>1.3053999999999999</v>
      </c>
      <c r="N9" s="14">
        <v>1.3052999999999999</v>
      </c>
      <c r="O9" s="14">
        <f t="shared" si="4"/>
        <v>9.9999999999988987E-5</v>
      </c>
      <c r="P9" s="13">
        <f t="shared" si="5"/>
        <v>1.3053499999999998</v>
      </c>
      <c r="Q9" s="14">
        <f t="shared" si="6"/>
        <v>116.77902621722841</v>
      </c>
      <c r="R9" s="14">
        <f t="shared" si="7"/>
        <v>98.277153558052262</v>
      </c>
      <c r="S9" s="14">
        <f t="shared" si="8"/>
        <v>18.501872659176144</v>
      </c>
      <c r="T9" s="14">
        <f t="shared" si="9"/>
        <v>0.15589999999999993</v>
      </c>
      <c r="U9" s="14">
        <f t="shared" si="10"/>
        <v>0.13119999999999976</v>
      </c>
      <c r="V9" s="14">
        <f t="shared" si="11"/>
        <v>2.4700000000000166E-2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35</v>
      </c>
      <c r="B10" s="1" t="s">
        <v>100</v>
      </c>
      <c r="C10" s="1" t="s">
        <v>70</v>
      </c>
      <c r="D10" s="4">
        <v>1350</v>
      </c>
      <c r="E10" s="1">
        <v>1.1658999999999999</v>
      </c>
      <c r="F10" s="1">
        <v>1.1658999999999999</v>
      </c>
      <c r="G10" s="1">
        <f t="shared" si="12"/>
        <v>0</v>
      </c>
      <c r="H10" s="1">
        <f t="shared" si="1"/>
        <v>1.1658999999999999</v>
      </c>
      <c r="I10" s="14">
        <v>1.2655000000000001</v>
      </c>
      <c r="J10" s="14">
        <v>1.2653000000000001</v>
      </c>
      <c r="K10" s="14">
        <f t="shared" si="2"/>
        <v>1.9999999999997797E-4</v>
      </c>
      <c r="L10" s="13">
        <f t="shared" si="3"/>
        <v>1.2654000000000001</v>
      </c>
      <c r="M10" s="14">
        <v>1.2481</v>
      </c>
      <c r="N10" s="14">
        <v>1.2477</v>
      </c>
      <c r="O10" s="14">
        <f t="shared" si="4"/>
        <v>3.9999999999995595E-4</v>
      </c>
      <c r="P10" s="13">
        <f t="shared" si="5"/>
        <v>1.2479</v>
      </c>
      <c r="Q10" s="14">
        <f t="shared" si="6"/>
        <v>73.703703703703809</v>
      </c>
      <c r="R10" s="14">
        <f t="shared" si="7"/>
        <v>60.74074074074079</v>
      </c>
      <c r="S10" s="14">
        <f t="shared" si="8"/>
        <v>12.962962962963019</v>
      </c>
      <c r="T10" s="14">
        <f t="shared" si="9"/>
        <v>9.9500000000000144E-2</v>
      </c>
      <c r="U10" s="14">
        <f t="shared" si="10"/>
        <v>8.2000000000000073E-2</v>
      </c>
      <c r="V10" s="14">
        <f t="shared" si="11"/>
        <v>1.7500000000000071E-2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B11" s="1" t="s">
        <v>101</v>
      </c>
      <c r="C11" s="1" t="s">
        <v>71</v>
      </c>
      <c r="D11" s="4">
        <v>1290</v>
      </c>
      <c r="E11" s="1">
        <v>1.1797</v>
      </c>
      <c r="F11" s="1">
        <v>1.1793</v>
      </c>
      <c r="G11" s="1">
        <f t="shared" si="12"/>
        <v>3.9999999999995595E-4</v>
      </c>
      <c r="H11" s="1">
        <f t="shared" si="1"/>
        <v>1.1795</v>
      </c>
      <c r="I11" s="14">
        <v>1.2652000000000001</v>
      </c>
      <c r="J11" s="14">
        <v>1.2646999999999999</v>
      </c>
      <c r="K11" s="14">
        <f t="shared" si="2"/>
        <v>5.0000000000016698E-4</v>
      </c>
      <c r="L11" s="13">
        <f t="shared" si="3"/>
        <v>1.26495</v>
      </c>
      <c r="M11" s="14">
        <v>1.2485999999999999</v>
      </c>
      <c r="N11" s="14">
        <v>1.2481</v>
      </c>
      <c r="O11" s="14">
        <f t="shared" si="4"/>
        <v>4.9999999999994493E-4</v>
      </c>
      <c r="P11" s="13">
        <f t="shared" si="5"/>
        <v>1.2483499999999998</v>
      </c>
      <c r="Q11" s="14">
        <f t="shared" si="6"/>
        <v>66.240310077519396</v>
      </c>
      <c r="R11" s="14">
        <f t="shared" si="7"/>
        <v>53.372093023255701</v>
      </c>
      <c r="S11" s="14">
        <f t="shared" si="8"/>
        <v>12.868217054263695</v>
      </c>
      <c r="T11" s="14">
        <f t="shared" si="9"/>
        <v>8.5450000000000026E-2</v>
      </c>
      <c r="U11" s="14">
        <f t="shared" si="10"/>
        <v>6.8849999999999856E-2</v>
      </c>
      <c r="V11" s="14">
        <f t="shared" si="11"/>
        <v>1.660000000000017E-2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B12" s="1" t="s">
        <v>100</v>
      </c>
      <c r="C12" s="1" t="s">
        <v>72</v>
      </c>
      <c r="D12" s="4">
        <v>860</v>
      </c>
      <c r="E12" s="1">
        <v>1.1911</v>
      </c>
      <c r="F12" s="1">
        <v>1.1910000000000001</v>
      </c>
      <c r="G12" s="1">
        <f t="shared" si="12"/>
        <v>9.9999999999988987E-5</v>
      </c>
      <c r="H12" s="1">
        <f t="shared" si="1"/>
        <v>1.1910500000000002</v>
      </c>
      <c r="I12" s="14">
        <v>1.4843999999999999</v>
      </c>
      <c r="J12" s="14">
        <v>1.4839</v>
      </c>
      <c r="K12" s="14">
        <f t="shared" si="2"/>
        <v>4.9999999999994493E-4</v>
      </c>
      <c r="L12" s="13">
        <f t="shared" si="3"/>
        <v>1.4841500000000001</v>
      </c>
      <c r="M12" s="14">
        <v>1.4498</v>
      </c>
      <c r="N12" s="14">
        <v>1.4493</v>
      </c>
      <c r="O12" s="14">
        <f t="shared" si="4"/>
        <v>4.9999999999994493E-4</v>
      </c>
      <c r="P12" s="13">
        <f t="shared" si="5"/>
        <v>1.4495499999999999</v>
      </c>
      <c r="Q12" s="14">
        <f t="shared" si="6"/>
        <v>340.81395348837196</v>
      </c>
      <c r="R12" s="14">
        <f t="shared" si="7"/>
        <v>300.58139534883691</v>
      </c>
      <c r="S12" s="14">
        <f t="shared" si="8"/>
        <v>40.232558139535058</v>
      </c>
      <c r="T12" s="14">
        <f t="shared" si="9"/>
        <v>0.29309999999999992</v>
      </c>
      <c r="U12" s="14">
        <f t="shared" si="10"/>
        <v>0.25849999999999973</v>
      </c>
      <c r="V12" s="14">
        <f t="shared" si="11"/>
        <v>3.4600000000000186E-2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B13" s="1" t="s">
        <v>101</v>
      </c>
      <c r="C13" s="1" t="s">
        <v>73</v>
      </c>
      <c r="D13" s="4">
        <v>900</v>
      </c>
      <c r="E13" s="1">
        <v>1.1827000000000001</v>
      </c>
      <c r="F13" s="1">
        <v>1.1823999999999999</v>
      </c>
      <c r="G13" s="1">
        <f t="shared" si="12"/>
        <v>3.00000000000189E-4</v>
      </c>
      <c r="H13" s="1">
        <f t="shared" si="1"/>
        <v>1.18255</v>
      </c>
      <c r="I13" s="14">
        <v>1.5088999999999999</v>
      </c>
      <c r="J13" s="14">
        <v>1.5092000000000001</v>
      </c>
      <c r="K13" s="14">
        <f t="shared" si="2"/>
        <v>-3.00000000000189E-4</v>
      </c>
      <c r="L13" s="13">
        <f t="shared" si="3"/>
        <v>1.50905</v>
      </c>
      <c r="M13" s="14">
        <v>1.4690000000000001</v>
      </c>
      <c r="N13" s="14">
        <v>1.4684999999999999</v>
      </c>
      <c r="O13" s="14">
        <f t="shared" si="4"/>
        <v>5.0000000000016698E-4</v>
      </c>
      <c r="P13" s="13">
        <f t="shared" si="5"/>
        <v>1.46875</v>
      </c>
      <c r="Q13" s="14">
        <f t="shared" si="6"/>
        <v>362.77777777777777</v>
      </c>
      <c r="R13" s="14">
        <f t="shared" si="7"/>
        <v>318</v>
      </c>
      <c r="S13" s="14">
        <f t="shared" si="8"/>
        <v>44.777777777777771</v>
      </c>
      <c r="T13" s="14">
        <f t="shared" si="9"/>
        <v>0.32650000000000001</v>
      </c>
      <c r="U13" s="14">
        <f t="shared" si="10"/>
        <v>0.28620000000000001</v>
      </c>
      <c r="V13" s="14">
        <f t="shared" si="11"/>
        <v>4.0300000000000002E-2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39</v>
      </c>
      <c r="B14" s="1" t="s">
        <v>100</v>
      </c>
      <c r="C14" s="1" t="s">
        <v>74</v>
      </c>
      <c r="D14" s="4">
        <v>1260</v>
      </c>
      <c r="E14" s="1">
        <v>1.1934</v>
      </c>
      <c r="F14" s="1">
        <v>1.1929000000000001</v>
      </c>
      <c r="G14" s="1">
        <f t="shared" si="12"/>
        <v>4.9999999999994493E-4</v>
      </c>
      <c r="H14" s="1">
        <f t="shared" si="1"/>
        <v>1.1931500000000002</v>
      </c>
      <c r="I14" s="14">
        <v>1.4661</v>
      </c>
      <c r="J14" s="14">
        <v>1.4662999999999999</v>
      </c>
      <c r="K14" s="14">
        <f t="shared" si="2"/>
        <v>-1.9999999999997797E-4</v>
      </c>
      <c r="L14" s="13">
        <f t="shared" si="3"/>
        <v>1.4661999999999999</v>
      </c>
      <c r="M14" s="14">
        <v>1.4320999999999999</v>
      </c>
      <c r="N14" s="14">
        <v>1.4316</v>
      </c>
      <c r="O14" s="14">
        <f t="shared" si="4"/>
        <v>4.9999999999994493E-4</v>
      </c>
      <c r="P14" s="13">
        <f t="shared" si="5"/>
        <v>1.4318499999999998</v>
      </c>
      <c r="Q14" s="14">
        <f t="shared" si="6"/>
        <v>216.70634920634905</v>
      </c>
      <c r="R14" s="14">
        <f t="shared" si="7"/>
        <v>189.4444444444442</v>
      </c>
      <c r="S14" s="14">
        <f t="shared" si="8"/>
        <v>27.261904761904844</v>
      </c>
      <c r="T14" s="14">
        <f t="shared" si="9"/>
        <v>0.27304999999999979</v>
      </c>
      <c r="U14" s="14">
        <f t="shared" si="10"/>
        <v>0.23869999999999969</v>
      </c>
      <c r="V14" s="14">
        <f t="shared" si="11"/>
        <v>3.4350000000000103E-2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B15" s="1" t="s">
        <v>101</v>
      </c>
      <c r="C15" s="1" t="s">
        <v>75</v>
      </c>
      <c r="D15" s="4">
        <v>1250</v>
      </c>
      <c r="E15" s="1">
        <v>1.179</v>
      </c>
      <c r="F15" s="1">
        <v>1.1789000000000001</v>
      </c>
      <c r="G15" s="1">
        <f t="shared" si="12"/>
        <v>9.9999999999988987E-5</v>
      </c>
      <c r="H15" s="1">
        <f t="shared" si="1"/>
        <v>1.1789499999999999</v>
      </c>
      <c r="I15" s="14">
        <v>1.3563000000000001</v>
      </c>
      <c r="J15" s="14">
        <v>1.3560000000000001</v>
      </c>
      <c r="K15" s="14">
        <f t="shared" si="2"/>
        <v>2.9999999999996696E-4</v>
      </c>
      <c r="L15" s="13">
        <f t="shared" si="3"/>
        <v>1.35615</v>
      </c>
      <c r="M15" s="14">
        <v>1.3321000000000001</v>
      </c>
      <c r="N15" s="14">
        <v>1.3318000000000001</v>
      </c>
      <c r="O15" s="14">
        <f t="shared" si="4"/>
        <v>2.9999999999996696E-4</v>
      </c>
      <c r="P15" s="13">
        <f t="shared" si="5"/>
        <v>1.33195</v>
      </c>
      <c r="Q15" s="14">
        <f t="shared" si="6"/>
        <v>141.76000000000002</v>
      </c>
      <c r="R15" s="14">
        <f t="shared" si="7"/>
        <v>122.40000000000002</v>
      </c>
      <c r="S15" s="14">
        <f t="shared" si="8"/>
        <v>19.36</v>
      </c>
      <c r="T15" s="14">
        <f t="shared" si="9"/>
        <v>0.17720000000000002</v>
      </c>
      <c r="U15" s="14">
        <f t="shared" si="10"/>
        <v>0.15300000000000002</v>
      </c>
      <c r="V15" s="14">
        <f t="shared" si="11"/>
        <v>2.4199999999999999E-2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B16" s="1" t="s">
        <v>100</v>
      </c>
      <c r="C16" s="1" t="s">
        <v>76</v>
      </c>
      <c r="D16" s="4">
        <v>1350</v>
      </c>
      <c r="E16" s="1">
        <v>1.1848000000000001</v>
      </c>
      <c r="F16" s="1">
        <v>1.1850000000000001</v>
      </c>
      <c r="G16" s="1">
        <f t="shared" si="12"/>
        <v>-1.9999999999997797E-4</v>
      </c>
      <c r="H16" s="1">
        <f t="shared" si="1"/>
        <v>1.1849000000000001</v>
      </c>
      <c r="I16" s="14">
        <v>1.4559</v>
      </c>
      <c r="J16" s="14">
        <v>1.4555</v>
      </c>
      <c r="K16" s="14">
        <f t="shared" si="2"/>
        <v>3.9999999999995595E-4</v>
      </c>
      <c r="L16" s="13">
        <f t="shared" si="3"/>
        <v>1.4557</v>
      </c>
      <c r="M16" s="14">
        <v>1.4209000000000001</v>
      </c>
      <c r="N16" s="14">
        <v>1.4209000000000001</v>
      </c>
      <c r="O16" s="14">
        <f t="shared" si="4"/>
        <v>0</v>
      </c>
      <c r="P16" s="13">
        <f t="shared" si="5"/>
        <v>1.4209000000000001</v>
      </c>
      <c r="Q16" s="14">
        <f t="shared" si="6"/>
        <v>200.59259259259255</v>
      </c>
      <c r="R16" s="14">
        <f t="shared" si="7"/>
        <v>174.81481481481481</v>
      </c>
      <c r="S16" s="14">
        <f t="shared" si="8"/>
        <v>25.777777777777743</v>
      </c>
      <c r="T16" s="14">
        <f t="shared" si="9"/>
        <v>0.27079999999999993</v>
      </c>
      <c r="U16" s="14">
        <f t="shared" si="10"/>
        <v>0.23599999999999999</v>
      </c>
      <c r="V16" s="14">
        <f t="shared" si="11"/>
        <v>3.4799999999999942E-2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B17" s="1" t="s">
        <v>101</v>
      </c>
      <c r="C17" s="1" t="s">
        <v>77</v>
      </c>
      <c r="D17" s="4">
        <v>1400</v>
      </c>
      <c r="E17" s="1">
        <v>1.1849000000000001</v>
      </c>
      <c r="F17" s="1">
        <v>1.1847000000000001</v>
      </c>
      <c r="G17" s="1">
        <f t="shared" si="12"/>
        <v>1.9999999999997797E-4</v>
      </c>
      <c r="H17" s="1">
        <f t="shared" si="1"/>
        <v>1.1848000000000001</v>
      </c>
      <c r="I17" s="14">
        <v>1.3564000000000001</v>
      </c>
      <c r="J17" s="14">
        <v>1.3567</v>
      </c>
      <c r="K17" s="14">
        <f t="shared" si="2"/>
        <v>-2.9999999999996696E-4</v>
      </c>
      <c r="L17" s="13">
        <f t="shared" si="3"/>
        <v>1.3565499999999999</v>
      </c>
      <c r="M17" s="14">
        <v>1.3319000000000001</v>
      </c>
      <c r="N17" s="14">
        <v>1.3313999999999999</v>
      </c>
      <c r="O17" s="14">
        <f t="shared" si="4"/>
        <v>5.0000000000016698E-4</v>
      </c>
      <c r="P17" s="13">
        <f t="shared" si="5"/>
        <v>1.33165</v>
      </c>
      <c r="Q17" s="14">
        <f t="shared" si="6"/>
        <v>122.67857142857133</v>
      </c>
      <c r="R17" s="14">
        <f t="shared" si="7"/>
        <v>104.89285714285711</v>
      </c>
      <c r="S17" s="14">
        <f t="shared" si="8"/>
        <v>17.785714285714221</v>
      </c>
      <c r="T17" s="14">
        <f t="shared" si="9"/>
        <v>0.17174999999999985</v>
      </c>
      <c r="U17" s="14">
        <f t="shared" si="10"/>
        <v>0.14684999999999993</v>
      </c>
      <c r="V17" s="14">
        <f t="shared" si="11"/>
        <v>2.4899999999999922E-2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33</v>
      </c>
      <c r="B18" s="1" t="s">
        <v>100</v>
      </c>
      <c r="C18" s="1" t="s">
        <v>78</v>
      </c>
      <c r="D18" s="4">
        <v>980</v>
      </c>
      <c r="E18" s="18">
        <v>1.1551</v>
      </c>
      <c r="F18" s="18">
        <v>1.1552</v>
      </c>
      <c r="G18" s="18">
        <f t="shared" si="12"/>
        <v>-9.9999999999988987E-5</v>
      </c>
      <c r="H18" s="1">
        <f>AVERAGE(E18:F18)</f>
        <v>1.1551499999999999</v>
      </c>
      <c r="I18" s="14">
        <v>1.4194</v>
      </c>
      <c r="J18" s="14">
        <v>1.4189000000000001</v>
      </c>
      <c r="K18" s="14">
        <f t="shared" si="2"/>
        <v>4.9999999999994493E-4</v>
      </c>
      <c r="L18" s="13">
        <f t="shared" si="3"/>
        <v>1.4191500000000001</v>
      </c>
      <c r="M18" s="14">
        <v>1.3857999999999999</v>
      </c>
      <c r="N18" s="14">
        <v>1.3853</v>
      </c>
      <c r="O18" s="14">
        <f t="shared" si="4"/>
        <v>4.9999999999994493E-4</v>
      </c>
      <c r="P18" s="13">
        <f t="shared" si="5"/>
        <v>1.3855499999999998</v>
      </c>
      <c r="Q18" s="14">
        <f t="shared" si="6"/>
        <v>269.38775510204107</v>
      </c>
      <c r="R18" s="14">
        <f t="shared" si="7"/>
        <v>235.10204081632648</v>
      </c>
      <c r="S18" s="14">
        <f t="shared" si="8"/>
        <v>34.28571428571459</v>
      </c>
      <c r="T18" s="14">
        <f t="shared" si="9"/>
        <v>0.26400000000000023</v>
      </c>
      <c r="U18" s="14">
        <f t="shared" si="10"/>
        <v>0.23039999999999994</v>
      </c>
      <c r="V18" s="14">
        <f t="shared" si="11"/>
        <v>3.3600000000000296E-2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43</v>
      </c>
      <c r="B19" s="1" t="s">
        <v>101</v>
      </c>
      <c r="C19" s="1" t="s">
        <v>79</v>
      </c>
      <c r="D19" s="4">
        <v>1020</v>
      </c>
      <c r="E19" s="18">
        <v>1.1634</v>
      </c>
      <c r="F19" s="18">
        <v>1.1635</v>
      </c>
      <c r="G19" s="18">
        <f t="shared" si="12"/>
        <v>-9.9999999999988987E-5</v>
      </c>
      <c r="H19" s="1">
        <f t="shared" ref="H19:H39" si="13">AVERAGE(E19:F19)</f>
        <v>1.1634500000000001</v>
      </c>
      <c r="I19" s="14">
        <v>1.4844999999999999</v>
      </c>
      <c r="J19" s="14">
        <v>1.4849000000000001</v>
      </c>
      <c r="K19" s="14">
        <f t="shared" si="2"/>
        <v>-4.0000000000017799E-4</v>
      </c>
      <c r="L19" s="13">
        <f t="shared" si="3"/>
        <v>1.4847000000000001</v>
      </c>
      <c r="M19" s="14">
        <v>1.4495</v>
      </c>
      <c r="N19" s="14">
        <v>1.4491000000000001</v>
      </c>
      <c r="O19" s="14">
        <f t="shared" si="4"/>
        <v>3.9999999999995595E-4</v>
      </c>
      <c r="P19" s="13">
        <f t="shared" si="5"/>
        <v>1.4493</v>
      </c>
      <c r="Q19" s="14">
        <f t="shared" si="6"/>
        <v>314.95098039215691</v>
      </c>
      <c r="R19" s="14">
        <f t="shared" si="7"/>
        <v>280.24509803921558</v>
      </c>
      <c r="S19" s="14">
        <f t="shared" si="8"/>
        <v>34.70588235294133</v>
      </c>
      <c r="T19" s="14">
        <f t="shared" si="9"/>
        <v>0.32125000000000004</v>
      </c>
      <c r="U19" s="14">
        <f t="shared" si="10"/>
        <v>0.28584999999999994</v>
      </c>
      <c r="V19" s="14">
        <f t="shared" si="11"/>
        <v>3.5400000000000098E-2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44</v>
      </c>
      <c r="B20" s="1" t="s">
        <v>100</v>
      </c>
      <c r="C20" s="1" t="s">
        <v>80</v>
      </c>
      <c r="D20" s="4">
        <v>1060</v>
      </c>
      <c r="E20" s="18">
        <v>1.1617999999999999</v>
      </c>
      <c r="F20" s="18">
        <v>1.1617999999999999</v>
      </c>
      <c r="G20" s="18">
        <f t="shared" si="12"/>
        <v>0</v>
      </c>
      <c r="H20" s="1">
        <f t="shared" si="13"/>
        <v>1.1617999999999999</v>
      </c>
      <c r="I20" s="14">
        <v>1.3768</v>
      </c>
      <c r="J20" s="14">
        <v>1.3773</v>
      </c>
      <c r="K20" s="14">
        <f t="shared" si="2"/>
        <v>-4.9999999999994493E-4</v>
      </c>
      <c r="L20" s="13">
        <f t="shared" si="3"/>
        <v>1.3770500000000001</v>
      </c>
      <c r="M20" s="14">
        <v>1.3515999999999999</v>
      </c>
      <c r="N20" s="14">
        <v>1.3513999999999999</v>
      </c>
      <c r="O20" s="14">
        <f t="shared" si="4"/>
        <v>1.9999999999997797E-4</v>
      </c>
      <c r="P20" s="13">
        <f t="shared" si="5"/>
        <v>1.3514999999999999</v>
      </c>
      <c r="Q20" s="14">
        <f t="shared" si="6"/>
        <v>203.06603773584922</v>
      </c>
      <c r="R20" s="14">
        <f t="shared" si="7"/>
        <v>178.96226415094338</v>
      </c>
      <c r="S20" s="14">
        <f t="shared" si="8"/>
        <v>24.103773584905838</v>
      </c>
      <c r="T20" s="14">
        <f t="shared" si="9"/>
        <v>0.21525000000000016</v>
      </c>
      <c r="U20" s="14">
        <f t="shared" si="10"/>
        <v>0.18969999999999998</v>
      </c>
      <c r="V20" s="14">
        <f t="shared" si="11"/>
        <v>2.5550000000000184E-2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45</v>
      </c>
      <c r="B21" s="1" t="s">
        <v>101</v>
      </c>
      <c r="C21" s="1" t="s">
        <v>81</v>
      </c>
      <c r="D21" s="4">
        <v>1070</v>
      </c>
      <c r="E21" s="18">
        <v>1.1651</v>
      </c>
      <c r="F21" s="18">
        <v>1.1652</v>
      </c>
      <c r="G21" s="18">
        <f t="shared" si="12"/>
        <v>-9.9999999999988987E-5</v>
      </c>
      <c r="H21" s="1">
        <f t="shared" si="13"/>
        <v>1.1651500000000001</v>
      </c>
      <c r="I21" s="14">
        <v>1.4032</v>
      </c>
      <c r="J21" s="14">
        <v>1.4031</v>
      </c>
      <c r="K21" s="14">
        <f t="shared" si="2"/>
        <v>9.9999999999988987E-5</v>
      </c>
      <c r="L21" s="13">
        <f t="shared" si="3"/>
        <v>1.4031500000000001</v>
      </c>
      <c r="M21" s="14">
        <v>1.3732</v>
      </c>
      <c r="N21" s="14">
        <v>1.3734</v>
      </c>
      <c r="O21" s="14">
        <f t="shared" si="4"/>
        <v>-1.9999999999997797E-4</v>
      </c>
      <c r="P21" s="13">
        <f t="shared" si="5"/>
        <v>1.3733</v>
      </c>
      <c r="Q21" s="14">
        <f t="shared" si="6"/>
        <v>222.42990654205607</v>
      </c>
      <c r="R21" s="14">
        <f t="shared" si="7"/>
        <v>194.53271028037366</v>
      </c>
      <c r="S21" s="14">
        <f t="shared" si="8"/>
        <v>27.89719626168241</v>
      </c>
      <c r="T21" s="14">
        <f t="shared" si="9"/>
        <v>0.23799999999999999</v>
      </c>
      <c r="U21" s="14">
        <f t="shared" si="10"/>
        <v>0.20814999999999984</v>
      </c>
      <c r="V21" s="14">
        <f t="shared" si="11"/>
        <v>2.9850000000000154E-2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46</v>
      </c>
      <c r="B22" s="1" t="s">
        <v>100</v>
      </c>
      <c r="C22" s="1" t="s">
        <v>82</v>
      </c>
      <c r="D22" s="4">
        <v>1940</v>
      </c>
      <c r="E22" s="18">
        <v>1.1654</v>
      </c>
      <c r="F22" s="18">
        <v>1.1657</v>
      </c>
      <c r="G22" s="1">
        <f t="shared" si="12"/>
        <v>-2.9999999999996696E-4</v>
      </c>
      <c r="H22" s="1">
        <f t="shared" si="13"/>
        <v>1.1655500000000001</v>
      </c>
      <c r="I22" s="14">
        <v>1.5074000000000001</v>
      </c>
      <c r="J22" s="14">
        <v>1.5072000000000001</v>
      </c>
      <c r="K22" s="14">
        <f t="shared" si="2"/>
        <v>1.9999999999997797E-4</v>
      </c>
      <c r="L22" s="13">
        <f t="shared" si="3"/>
        <v>1.5073000000000001</v>
      </c>
      <c r="M22" s="14">
        <v>1.4644999999999999</v>
      </c>
      <c r="N22" s="14">
        <v>1.4643999999999999</v>
      </c>
      <c r="O22" s="14">
        <f t="shared" si="4"/>
        <v>9.9999999999988987E-5</v>
      </c>
      <c r="P22" s="13">
        <f t="shared" si="5"/>
        <v>1.4644499999999998</v>
      </c>
      <c r="Q22" s="14">
        <f t="shared" si="6"/>
        <v>176.15979381443299</v>
      </c>
      <c r="R22" s="14">
        <f t="shared" si="7"/>
        <v>154.07216494845349</v>
      </c>
      <c r="S22" s="14">
        <f t="shared" si="8"/>
        <v>22.087628865979497</v>
      </c>
      <c r="T22" s="14">
        <f t="shared" si="9"/>
        <v>0.34175</v>
      </c>
      <c r="U22" s="14">
        <f t="shared" si="10"/>
        <v>0.29889999999999972</v>
      </c>
      <c r="V22" s="14">
        <f t="shared" si="11"/>
        <v>4.2850000000000277E-2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47</v>
      </c>
      <c r="B23" s="1" t="s">
        <v>101</v>
      </c>
      <c r="C23" s="1" t="s">
        <v>83</v>
      </c>
      <c r="D23" s="4">
        <v>1940</v>
      </c>
      <c r="E23" s="18">
        <v>1.1579999999999999</v>
      </c>
      <c r="F23" s="18">
        <v>1.1575</v>
      </c>
      <c r="G23" s="1">
        <f t="shared" si="12"/>
        <v>4.9999999999994493E-4</v>
      </c>
      <c r="H23" s="1">
        <f t="shared" si="13"/>
        <v>1.1577500000000001</v>
      </c>
      <c r="I23" s="14">
        <v>1.5086999999999999</v>
      </c>
      <c r="J23" s="14">
        <v>1.5087999999999999</v>
      </c>
      <c r="K23" s="14">
        <f t="shared" si="2"/>
        <v>-9.9999999999988987E-5</v>
      </c>
      <c r="L23" s="13">
        <f t="shared" si="3"/>
        <v>1.50875</v>
      </c>
      <c r="M23" s="14">
        <v>1.4654</v>
      </c>
      <c r="N23" s="14">
        <v>1.4657</v>
      </c>
      <c r="O23" s="14">
        <f t="shared" si="4"/>
        <v>-2.9999999999996696E-4</v>
      </c>
      <c r="P23" s="13">
        <f t="shared" si="5"/>
        <v>1.4655499999999999</v>
      </c>
      <c r="Q23" s="14">
        <f t="shared" si="6"/>
        <v>180.9278350515464</v>
      </c>
      <c r="R23" s="14">
        <f t="shared" si="7"/>
        <v>158.6597938144329</v>
      </c>
      <c r="S23" s="14">
        <f t="shared" si="8"/>
        <v>22.268041237113493</v>
      </c>
      <c r="T23" s="14">
        <f t="shared" si="9"/>
        <v>0.35099999999999998</v>
      </c>
      <c r="U23" s="14">
        <f t="shared" si="10"/>
        <v>0.30779999999999985</v>
      </c>
      <c r="V23" s="14">
        <f t="shared" si="11"/>
        <v>4.3200000000000127E-2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48</v>
      </c>
      <c r="B24" s="1" t="s">
        <v>100</v>
      </c>
      <c r="C24" s="1" t="s">
        <v>84</v>
      </c>
      <c r="D24" s="4">
        <v>1290</v>
      </c>
      <c r="E24" s="18">
        <v>1.1725000000000001</v>
      </c>
      <c r="F24" s="18">
        <v>1.1729000000000001</v>
      </c>
      <c r="G24" s="1">
        <f>E24-F24</f>
        <v>-3.9999999999995595E-4</v>
      </c>
      <c r="H24" s="1">
        <f t="shared" si="13"/>
        <v>1.1727000000000001</v>
      </c>
      <c r="I24" s="14">
        <v>1.5565</v>
      </c>
      <c r="J24" s="14">
        <v>1.5561</v>
      </c>
      <c r="K24" s="14">
        <f t="shared" si="2"/>
        <v>3.9999999999995595E-4</v>
      </c>
      <c r="L24" s="13">
        <f t="shared" si="3"/>
        <v>1.5563</v>
      </c>
      <c r="M24" s="14">
        <v>1.5119</v>
      </c>
      <c r="N24" s="14">
        <v>1.5119</v>
      </c>
      <c r="O24" s="17">
        <f t="shared" si="4"/>
        <v>0</v>
      </c>
      <c r="P24" s="13">
        <f t="shared" si="5"/>
        <v>1.5119</v>
      </c>
      <c r="Q24" s="14">
        <f t="shared" si="6"/>
        <v>297.36434108527129</v>
      </c>
      <c r="R24" s="14">
        <f t="shared" si="7"/>
        <v>262.94573643410848</v>
      </c>
      <c r="S24" s="14">
        <f t="shared" si="8"/>
        <v>34.418604651162809</v>
      </c>
      <c r="T24" s="14">
        <f t="shared" si="9"/>
        <v>0.38359999999999994</v>
      </c>
      <c r="U24" s="14">
        <f t="shared" si="10"/>
        <v>0.33919999999999995</v>
      </c>
      <c r="V24" s="14">
        <f t="shared" si="11"/>
        <v>4.4399999999999995E-2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s="1" t="s">
        <v>49</v>
      </c>
      <c r="B25" s="1" t="s">
        <v>101</v>
      </c>
      <c r="C25" s="1" t="s">
        <v>85</v>
      </c>
      <c r="D25" s="4">
        <v>1295</v>
      </c>
      <c r="E25" s="18">
        <v>1.1709000000000001</v>
      </c>
      <c r="F25" s="18">
        <v>1.1714</v>
      </c>
      <c r="G25" s="1">
        <f t="shared" ref="G25:G39" si="14">E25-F25</f>
        <v>-4.9999999999994493E-4</v>
      </c>
      <c r="H25" s="1">
        <f t="shared" si="13"/>
        <v>1.1711499999999999</v>
      </c>
      <c r="I25" s="14">
        <v>1.6411</v>
      </c>
      <c r="J25" s="14">
        <v>1.6407</v>
      </c>
      <c r="K25" s="14">
        <f t="shared" si="2"/>
        <v>3.9999999999995595E-4</v>
      </c>
      <c r="L25" s="13">
        <f t="shared" si="3"/>
        <v>1.6409</v>
      </c>
      <c r="M25" s="14">
        <v>1.5880000000000001</v>
      </c>
      <c r="N25" s="14">
        <v>1.5880000000000001</v>
      </c>
      <c r="O25" s="14">
        <f t="shared" si="4"/>
        <v>0</v>
      </c>
      <c r="P25" s="13">
        <f t="shared" si="5"/>
        <v>1.5880000000000001</v>
      </c>
      <c r="Q25" s="14">
        <f t="shared" si="6"/>
        <v>362.74131274131287</v>
      </c>
      <c r="R25" s="14">
        <f t="shared" si="7"/>
        <v>321.89189189189199</v>
      </c>
      <c r="S25" s="14">
        <f t="shared" si="8"/>
        <v>40.849420849420881</v>
      </c>
      <c r="T25" s="14">
        <f t="shared" si="9"/>
        <v>0.46975000000000011</v>
      </c>
      <c r="U25" s="14">
        <f t="shared" si="10"/>
        <v>0.41685000000000016</v>
      </c>
      <c r="V25" s="14">
        <f t="shared" si="11"/>
        <v>5.2899999999999947E-2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50</v>
      </c>
      <c r="B26" s="1" t="s">
        <v>100</v>
      </c>
      <c r="C26" s="1" t="s">
        <v>86</v>
      </c>
      <c r="D26" s="4">
        <v>1170</v>
      </c>
      <c r="E26" s="18">
        <v>1.151</v>
      </c>
      <c r="F26" s="18">
        <v>1.1513</v>
      </c>
      <c r="G26" s="1">
        <f t="shared" si="14"/>
        <v>-2.9999999999996696E-4</v>
      </c>
      <c r="H26" s="1">
        <f t="shared" si="13"/>
        <v>1.1511499999999999</v>
      </c>
      <c r="I26" s="14">
        <v>1.3987000000000001</v>
      </c>
      <c r="J26" s="14">
        <v>1.3982000000000001</v>
      </c>
      <c r="K26" s="14">
        <f t="shared" si="2"/>
        <v>4.9999999999994493E-4</v>
      </c>
      <c r="L26" s="13">
        <f t="shared" si="3"/>
        <v>1.39845</v>
      </c>
      <c r="M26" s="14">
        <v>1.3674999999999999</v>
      </c>
      <c r="N26" s="14">
        <v>1.3675999999999999</v>
      </c>
      <c r="O26" s="14">
        <f t="shared" si="4"/>
        <v>-9.9999999999988987E-5</v>
      </c>
      <c r="P26" s="13">
        <f t="shared" si="5"/>
        <v>1.36755</v>
      </c>
      <c r="Q26" s="14">
        <f t="shared" si="6"/>
        <v>211.36752136752145</v>
      </c>
      <c r="R26" s="14">
        <f t="shared" si="7"/>
        <v>184.9572649572651</v>
      </c>
      <c r="S26" s="14">
        <f t="shared" si="8"/>
        <v>26.410256410256352</v>
      </c>
      <c r="T26" s="14">
        <f t="shared" si="9"/>
        <v>0.24730000000000008</v>
      </c>
      <c r="U26" s="14">
        <f t="shared" si="10"/>
        <v>0.21640000000000015</v>
      </c>
      <c r="V26" s="14">
        <f t="shared" si="11"/>
        <v>3.0899999999999928E-2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51</v>
      </c>
      <c r="B27" s="1" t="s">
        <v>101</v>
      </c>
      <c r="C27" s="1" t="s">
        <v>87</v>
      </c>
      <c r="D27" s="4">
        <v>1175</v>
      </c>
      <c r="E27" s="18">
        <v>1.159</v>
      </c>
      <c r="F27" s="18">
        <v>1.1595</v>
      </c>
      <c r="G27" s="1">
        <f t="shared" si="14"/>
        <v>-4.9999999999994493E-4</v>
      </c>
      <c r="H27" s="1">
        <f t="shared" si="13"/>
        <v>1.1592500000000001</v>
      </c>
      <c r="I27" s="14">
        <v>1.4457</v>
      </c>
      <c r="J27" s="14">
        <v>1.446</v>
      </c>
      <c r="K27" s="14">
        <f t="shared" si="2"/>
        <v>-2.9999999999996696E-4</v>
      </c>
      <c r="L27" s="13">
        <f t="shared" si="3"/>
        <v>1.4458500000000001</v>
      </c>
      <c r="M27" s="14">
        <v>1.413</v>
      </c>
      <c r="N27" s="14">
        <v>1.4131</v>
      </c>
      <c r="O27" s="17">
        <f t="shared" si="4"/>
        <v>-9.9999999999988987E-5</v>
      </c>
      <c r="P27" s="13">
        <f t="shared" si="5"/>
        <v>1.4130500000000001</v>
      </c>
      <c r="Q27" s="14">
        <f t="shared" si="6"/>
        <v>243.91489361702125</v>
      </c>
      <c r="R27" s="14">
        <f t="shared" si="7"/>
        <v>216</v>
      </c>
      <c r="S27" s="14">
        <f t="shared" si="8"/>
        <v>27.914893617021249</v>
      </c>
      <c r="T27" s="14">
        <f t="shared" si="9"/>
        <v>0.28659999999999997</v>
      </c>
      <c r="U27" s="14">
        <f t="shared" si="10"/>
        <v>0.25380000000000003</v>
      </c>
      <c r="V27" s="14">
        <f t="shared" si="11"/>
        <v>3.279999999999994E-2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A28" s="1" t="s">
        <v>52</v>
      </c>
      <c r="B28" s="1" t="s">
        <v>100</v>
      </c>
      <c r="C28" s="1" t="s">
        <v>88</v>
      </c>
      <c r="D28" s="4">
        <v>1170</v>
      </c>
      <c r="E28" s="18">
        <v>1.1598999999999999</v>
      </c>
      <c r="F28" s="18">
        <v>1.1595</v>
      </c>
      <c r="G28" s="1">
        <f t="shared" si="14"/>
        <v>3.9999999999995595E-4</v>
      </c>
      <c r="H28" s="1">
        <f t="shared" si="13"/>
        <v>1.1597</v>
      </c>
      <c r="I28" s="14">
        <v>1.3806</v>
      </c>
      <c r="J28" s="14">
        <v>1.3808</v>
      </c>
      <c r="K28" s="14">
        <f t="shared" si="2"/>
        <v>-1.9999999999997797E-4</v>
      </c>
      <c r="L28" s="13">
        <f t="shared" si="3"/>
        <v>1.3807</v>
      </c>
      <c r="M28" s="14">
        <v>1.355</v>
      </c>
      <c r="N28" s="14">
        <v>1.3552</v>
      </c>
      <c r="O28" s="14">
        <f t="shared" si="4"/>
        <v>-1.9999999999997797E-4</v>
      </c>
      <c r="P28" s="13">
        <f t="shared" si="5"/>
        <v>1.3551</v>
      </c>
      <c r="Q28" s="14">
        <f t="shared" si="6"/>
        <v>188.88888888888897</v>
      </c>
      <c r="R28" s="14">
        <f t="shared" si="7"/>
        <v>167.00854700854703</v>
      </c>
      <c r="S28" s="14">
        <f t="shared" si="8"/>
        <v>21.880341880341945</v>
      </c>
      <c r="T28" s="14">
        <f t="shared" si="9"/>
        <v>0.22100000000000009</v>
      </c>
      <c r="U28" s="14">
        <f t="shared" si="10"/>
        <v>0.19540000000000002</v>
      </c>
      <c r="V28" s="14">
        <f t="shared" si="11"/>
        <v>2.5600000000000067E-2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s="1" t="s">
        <v>53</v>
      </c>
      <c r="B29" s="1" t="s">
        <v>101</v>
      </c>
      <c r="C29" s="1" t="s">
        <v>89</v>
      </c>
      <c r="D29" s="4">
        <v>1180</v>
      </c>
      <c r="E29" s="18">
        <v>1.1618999999999999</v>
      </c>
      <c r="F29" s="18">
        <v>1.1615</v>
      </c>
      <c r="G29" s="1">
        <f t="shared" si="14"/>
        <v>3.9999999999995595E-4</v>
      </c>
      <c r="H29" s="1">
        <f t="shared" si="13"/>
        <v>1.1617</v>
      </c>
      <c r="I29" s="14">
        <v>1.4327000000000001</v>
      </c>
      <c r="J29" s="14">
        <v>1.4325000000000001</v>
      </c>
      <c r="K29" s="14">
        <f t="shared" si="2"/>
        <v>1.9999999999997797E-4</v>
      </c>
      <c r="L29" s="13">
        <f t="shared" si="3"/>
        <v>1.4326000000000001</v>
      </c>
      <c r="M29" s="14">
        <v>1.4029</v>
      </c>
      <c r="N29" s="14">
        <v>1.4028</v>
      </c>
      <c r="O29" s="14">
        <f t="shared" si="4"/>
        <v>9.9999999999988987E-5</v>
      </c>
      <c r="P29" s="13">
        <f t="shared" si="5"/>
        <v>1.4028499999999999</v>
      </c>
      <c r="Q29" s="14">
        <f t="shared" si="6"/>
        <v>229.57627118644081</v>
      </c>
      <c r="R29" s="14">
        <f t="shared" si="7"/>
        <v>204.36440677966101</v>
      </c>
      <c r="S29" s="14">
        <f t="shared" si="8"/>
        <v>25.211864406779796</v>
      </c>
      <c r="T29" s="14">
        <f t="shared" si="9"/>
        <v>0.27090000000000014</v>
      </c>
      <c r="U29" s="14">
        <f t="shared" si="10"/>
        <v>0.24114999999999998</v>
      </c>
      <c r="V29" s="14">
        <f t="shared" si="11"/>
        <v>2.9750000000000165E-2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54</v>
      </c>
      <c r="B30" s="1" t="s">
        <v>100</v>
      </c>
      <c r="C30" s="1" t="s">
        <v>90</v>
      </c>
      <c r="D30" s="4">
        <v>1210</v>
      </c>
      <c r="E30" s="18">
        <v>1.1762999999999999</v>
      </c>
      <c r="F30" s="18">
        <v>1.1766000000000001</v>
      </c>
      <c r="G30" s="1">
        <f t="shared" si="14"/>
        <v>-3.00000000000189E-4</v>
      </c>
      <c r="H30" s="1">
        <f t="shared" si="13"/>
        <v>1.17645</v>
      </c>
      <c r="I30" s="14">
        <v>1.3839999999999999</v>
      </c>
      <c r="J30" s="14">
        <v>1.3841000000000001</v>
      </c>
      <c r="K30" s="14">
        <f t="shared" si="2"/>
        <v>-1.0000000000021103E-4</v>
      </c>
      <c r="L30" s="13">
        <f t="shared" si="3"/>
        <v>1.38405</v>
      </c>
      <c r="M30" s="14">
        <v>1.3588</v>
      </c>
      <c r="N30" s="14">
        <v>1.3588</v>
      </c>
      <c r="O30" s="14">
        <f t="shared" si="4"/>
        <v>0</v>
      </c>
      <c r="P30" s="13">
        <f t="shared" si="5"/>
        <v>1.3588</v>
      </c>
      <c r="Q30" s="14">
        <f t="shared" si="6"/>
        <v>171.5702479338843</v>
      </c>
      <c r="R30" s="14">
        <f t="shared" si="7"/>
        <v>150.70247933884301</v>
      </c>
      <c r="S30" s="14">
        <f t="shared" si="8"/>
        <v>20.867768595041298</v>
      </c>
      <c r="T30" s="14">
        <f t="shared" si="9"/>
        <v>0.20760000000000001</v>
      </c>
      <c r="U30" s="14">
        <f t="shared" si="10"/>
        <v>0.18235000000000001</v>
      </c>
      <c r="V30" s="14">
        <f t="shared" si="11"/>
        <v>2.5249999999999995E-2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55</v>
      </c>
      <c r="B31" s="1" t="s">
        <v>101</v>
      </c>
      <c r="C31" s="1" t="s">
        <v>91</v>
      </c>
      <c r="D31" s="4">
        <v>1185</v>
      </c>
      <c r="E31" s="18">
        <v>1.1712</v>
      </c>
      <c r="F31" s="18">
        <v>1.1709000000000001</v>
      </c>
      <c r="G31" s="1">
        <f t="shared" si="14"/>
        <v>2.9999999999996696E-4</v>
      </c>
      <c r="H31" s="1">
        <f t="shared" si="13"/>
        <v>1.1710500000000001</v>
      </c>
      <c r="I31" s="14">
        <v>1.4737</v>
      </c>
      <c r="J31" s="14">
        <v>1.4734</v>
      </c>
      <c r="K31" s="14">
        <f t="shared" si="2"/>
        <v>2.9999999999996696E-4</v>
      </c>
      <c r="L31" s="13">
        <f t="shared" si="3"/>
        <v>1.4735499999999999</v>
      </c>
      <c r="M31" s="14">
        <v>1.4387000000000001</v>
      </c>
      <c r="N31" s="14">
        <v>1.4389000000000001</v>
      </c>
      <c r="O31" s="14">
        <f t="shared" si="4"/>
        <v>-1.9999999999997797E-4</v>
      </c>
      <c r="P31" s="13">
        <f t="shared" si="5"/>
        <v>1.4388000000000001</v>
      </c>
      <c r="Q31" s="14">
        <f t="shared" si="6"/>
        <v>255.27426160337532</v>
      </c>
      <c r="R31" s="14">
        <f t="shared" si="7"/>
        <v>225.94936708860754</v>
      </c>
      <c r="S31" s="14">
        <f t="shared" si="8"/>
        <v>29.324894514767777</v>
      </c>
      <c r="T31" s="14">
        <f t="shared" si="9"/>
        <v>0.30249999999999977</v>
      </c>
      <c r="U31" s="14">
        <f t="shared" si="10"/>
        <v>0.26774999999999993</v>
      </c>
      <c r="V31" s="14">
        <f t="shared" si="11"/>
        <v>3.4749999999999837E-2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s="1" t="s">
        <v>56</v>
      </c>
      <c r="B32" s="1" t="s">
        <v>100</v>
      </c>
      <c r="C32" s="1" t="s">
        <v>92</v>
      </c>
      <c r="D32" s="4">
        <v>1180</v>
      </c>
      <c r="E32" s="18">
        <v>1.1694</v>
      </c>
      <c r="F32" s="18">
        <v>1.1698999999999999</v>
      </c>
      <c r="G32" s="1">
        <f t="shared" si="14"/>
        <v>-4.9999999999994493E-4</v>
      </c>
      <c r="H32" s="1">
        <f t="shared" si="13"/>
        <v>1.1696499999999999</v>
      </c>
      <c r="I32" s="14">
        <v>1.4863</v>
      </c>
      <c r="J32" s="14">
        <v>1.4859</v>
      </c>
      <c r="K32" s="14">
        <f t="shared" si="2"/>
        <v>3.9999999999995595E-4</v>
      </c>
      <c r="L32" s="13">
        <f t="shared" si="3"/>
        <v>1.4861</v>
      </c>
      <c r="M32" s="14">
        <v>1.4505999999999999</v>
      </c>
      <c r="N32" s="14">
        <v>1.4505999999999999</v>
      </c>
      <c r="O32" s="14">
        <f t="shared" si="4"/>
        <v>0</v>
      </c>
      <c r="P32" s="13">
        <f t="shared" si="5"/>
        <v>1.4505999999999999</v>
      </c>
      <c r="Q32" s="14">
        <f t="shared" si="6"/>
        <v>268.17796610169501</v>
      </c>
      <c r="R32" s="14">
        <f t="shared" si="7"/>
        <v>238.09322033898312</v>
      </c>
      <c r="S32" s="14">
        <f t="shared" si="8"/>
        <v>30.08474576271189</v>
      </c>
      <c r="T32" s="14">
        <f t="shared" si="9"/>
        <v>0.31645000000000012</v>
      </c>
      <c r="U32" s="14">
        <f t="shared" si="10"/>
        <v>0.28095000000000003</v>
      </c>
      <c r="V32" s="14">
        <f t="shared" si="11"/>
        <v>3.5500000000000087E-2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s="1" t="s">
        <v>57</v>
      </c>
      <c r="B33" s="1" t="s">
        <v>101</v>
      </c>
      <c r="C33" s="1" t="s">
        <v>93</v>
      </c>
      <c r="D33" s="4">
        <v>1185</v>
      </c>
      <c r="E33" s="18">
        <v>1.1527000000000001</v>
      </c>
      <c r="F33" s="18">
        <v>1.1523000000000001</v>
      </c>
      <c r="G33" s="1">
        <f t="shared" si="14"/>
        <v>3.9999999999995595E-4</v>
      </c>
      <c r="H33" s="1">
        <f t="shared" si="13"/>
        <v>1.1525000000000001</v>
      </c>
      <c r="I33" s="14">
        <v>1.5182</v>
      </c>
      <c r="J33" s="14">
        <v>1.5179</v>
      </c>
      <c r="K33" s="14">
        <f t="shared" si="2"/>
        <v>2.9999999999996696E-4</v>
      </c>
      <c r="L33" s="13">
        <f t="shared" si="3"/>
        <v>1.5180500000000001</v>
      </c>
      <c r="M33" s="14">
        <v>1.4745999999999999</v>
      </c>
      <c r="N33" s="14">
        <v>1.4746999999999999</v>
      </c>
      <c r="O33" s="14">
        <f t="shared" si="4"/>
        <v>-9.9999999999988987E-5</v>
      </c>
      <c r="P33" s="13">
        <f t="shared" si="5"/>
        <v>1.47465</v>
      </c>
      <c r="Q33" s="14">
        <f t="shared" si="6"/>
        <v>308.48101265822788</v>
      </c>
      <c r="R33" s="14">
        <f t="shared" si="7"/>
        <v>271.85654008438809</v>
      </c>
      <c r="S33" s="14">
        <f t="shared" si="8"/>
        <v>36.624472573839796</v>
      </c>
      <c r="T33" s="14">
        <f t="shared" si="9"/>
        <v>0.36555000000000004</v>
      </c>
      <c r="U33" s="14">
        <f t="shared" si="10"/>
        <v>0.32214999999999994</v>
      </c>
      <c r="V33" s="14">
        <f t="shared" si="11"/>
        <v>4.3400000000000105E-2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s="1" t="s">
        <v>58</v>
      </c>
      <c r="B34" s="1" t="s">
        <v>100</v>
      </c>
      <c r="C34" s="1" t="s">
        <v>94</v>
      </c>
      <c r="D34" s="4">
        <v>1210</v>
      </c>
      <c r="E34" s="18">
        <v>1.1632</v>
      </c>
      <c r="F34" s="18">
        <v>1.163</v>
      </c>
      <c r="G34" s="1">
        <f t="shared" si="14"/>
        <v>1.9999999999997797E-4</v>
      </c>
      <c r="H34" s="1">
        <f t="shared" si="13"/>
        <v>1.1631</v>
      </c>
      <c r="I34" s="14">
        <v>1.4402999999999999</v>
      </c>
      <c r="J34" s="14">
        <v>1.44</v>
      </c>
      <c r="K34" s="14">
        <f t="shared" si="2"/>
        <v>2.9999999999996696E-4</v>
      </c>
      <c r="L34" s="13">
        <f t="shared" si="3"/>
        <v>1.44015</v>
      </c>
      <c r="M34" s="14">
        <v>1.409</v>
      </c>
      <c r="N34" s="14">
        <v>1.4091</v>
      </c>
      <c r="O34" s="14">
        <f t="shared" si="4"/>
        <v>-9.9999999999988987E-5</v>
      </c>
      <c r="P34" s="13">
        <f t="shared" si="5"/>
        <v>1.4090500000000001</v>
      </c>
      <c r="Q34" s="14">
        <f t="shared" si="6"/>
        <v>228.96694214876035</v>
      </c>
      <c r="R34" s="14">
        <f t="shared" si="7"/>
        <v>203.26446280991743</v>
      </c>
      <c r="S34" s="14">
        <f t="shared" si="8"/>
        <v>25.70247933884292</v>
      </c>
      <c r="T34" s="14">
        <f t="shared" si="9"/>
        <v>0.27705000000000002</v>
      </c>
      <c r="U34" s="14">
        <f t="shared" si="10"/>
        <v>0.24595000000000011</v>
      </c>
      <c r="V34" s="14">
        <f t="shared" si="11"/>
        <v>3.1099999999999905E-2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s="1" t="s">
        <v>59</v>
      </c>
      <c r="B35" s="1" t="s">
        <v>101</v>
      </c>
      <c r="C35" s="1" t="s">
        <v>95</v>
      </c>
      <c r="D35" s="4">
        <v>1190</v>
      </c>
      <c r="E35" s="18">
        <v>1.1737</v>
      </c>
      <c r="F35" s="18">
        <v>1.1735</v>
      </c>
      <c r="G35" s="1">
        <f t="shared" si="14"/>
        <v>1.9999999999997797E-4</v>
      </c>
      <c r="H35" s="1">
        <f t="shared" si="13"/>
        <v>1.1736</v>
      </c>
      <c r="I35" s="14">
        <v>1.4986999999999999</v>
      </c>
      <c r="J35" s="14">
        <v>1.4984999999999999</v>
      </c>
      <c r="K35" s="14">
        <f t="shared" si="2"/>
        <v>1.9999999999997797E-4</v>
      </c>
      <c r="L35" s="13">
        <f t="shared" si="3"/>
        <v>1.4985999999999999</v>
      </c>
      <c r="M35" s="14">
        <v>1.4616</v>
      </c>
      <c r="N35" s="14">
        <v>1.4615</v>
      </c>
      <c r="O35" s="14">
        <f t="shared" si="4"/>
        <v>9.9999999999988987E-5</v>
      </c>
      <c r="P35" s="13">
        <f t="shared" si="5"/>
        <v>1.4615499999999999</v>
      </c>
      <c r="Q35" s="14">
        <f t="shared" si="6"/>
        <v>273.10924369747897</v>
      </c>
      <c r="R35" s="14">
        <f t="shared" si="7"/>
        <v>241.97478991596634</v>
      </c>
      <c r="S35" s="14">
        <f t="shared" si="8"/>
        <v>31.134453781512633</v>
      </c>
      <c r="T35" s="14">
        <f t="shared" si="9"/>
        <v>0.32499999999999996</v>
      </c>
      <c r="U35" s="14">
        <f t="shared" si="10"/>
        <v>0.28794999999999993</v>
      </c>
      <c r="V35" s="14">
        <f t="shared" si="11"/>
        <v>3.7050000000000027E-2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1" t="s">
        <v>60</v>
      </c>
      <c r="B36" s="1" t="s">
        <v>100</v>
      </c>
      <c r="C36" s="1" t="s">
        <v>96</v>
      </c>
      <c r="D36" s="4">
        <v>1230</v>
      </c>
      <c r="E36" s="18">
        <v>1.1621999999999999</v>
      </c>
      <c r="F36" s="18">
        <v>1.1617999999999999</v>
      </c>
      <c r="G36" s="1">
        <f t="shared" si="14"/>
        <v>3.9999999999995595E-4</v>
      </c>
      <c r="H36" s="1">
        <f t="shared" si="13"/>
        <v>1.1619999999999999</v>
      </c>
      <c r="I36" s="14">
        <v>1.4716</v>
      </c>
      <c r="J36" s="14">
        <v>1.4717</v>
      </c>
      <c r="K36" s="14">
        <f t="shared" si="2"/>
        <v>-9.9999999999988987E-5</v>
      </c>
      <c r="L36" s="13">
        <f t="shared" si="3"/>
        <v>1.4716499999999999</v>
      </c>
      <c r="M36" s="14">
        <v>1.4365000000000001</v>
      </c>
      <c r="N36" s="14">
        <v>1.4363999999999999</v>
      </c>
      <c r="O36" s="14">
        <f t="shared" si="4"/>
        <v>1.0000000000021103E-4</v>
      </c>
      <c r="P36" s="13">
        <f t="shared" si="5"/>
        <v>1.43645</v>
      </c>
      <c r="Q36" s="14">
        <f t="shared" si="6"/>
        <v>251.74796747967477</v>
      </c>
      <c r="R36" s="14">
        <f t="shared" si="7"/>
        <v>223.13008130081309</v>
      </c>
      <c r="S36" s="14">
        <f t="shared" si="8"/>
        <v>28.617886178861681</v>
      </c>
      <c r="T36" s="14">
        <f t="shared" si="9"/>
        <v>0.30964999999999998</v>
      </c>
      <c r="U36" s="14">
        <f t="shared" si="10"/>
        <v>0.27445000000000008</v>
      </c>
      <c r="V36" s="14">
        <f t="shared" si="11"/>
        <v>3.5199999999999898E-2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A37" s="1" t="s">
        <v>61</v>
      </c>
      <c r="B37" s="1" t="s">
        <v>101</v>
      </c>
      <c r="C37" s="1" t="s">
        <v>97</v>
      </c>
      <c r="D37" s="4">
        <v>1190</v>
      </c>
      <c r="E37" s="18">
        <v>1.1681999999999999</v>
      </c>
      <c r="F37" s="18">
        <v>1.1678999999999999</v>
      </c>
      <c r="G37" s="1">
        <f t="shared" si="14"/>
        <v>2.9999999999996696E-4</v>
      </c>
      <c r="H37" s="1">
        <f t="shared" si="13"/>
        <v>1.16805</v>
      </c>
      <c r="I37" s="14">
        <v>1.4815</v>
      </c>
      <c r="J37" s="14">
        <v>1.4816</v>
      </c>
      <c r="K37" s="14">
        <f t="shared" si="2"/>
        <v>-9.9999999999988987E-5</v>
      </c>
      <c r="L37" s="13">
        <f t="shared" si="3"/>
        <v>1.4815499999999999</v>
      </c>
      <c r="M37" s="14">
        <v>1.4456</v>
      </c>
      <c r="N37" s="14">
        <v>1.4456</v>
      </c>
      <c r="O37" s="14">
        <f t="shared" si="4"/>
        <v>0</v>
      </c>
      <c r="P37" s="13">
        <f t="shared" si="5"/>
        <v>1.4456</v>
      </c>
      <c r="Q37" s="14">
        <f t="shared" si="6"/>
        <v>263.4453781512604</v>
      </c>
      <c r="R37" s="14">
        <f t="shared" si="7"/>
        <v>233.23529411764704</v>
      </c>
      <c r="S37" s="14">
        <f t="shared" si="8"/>
        <v>30.210084033613356</v>
      </c>
      <c r="T37" s="14">
        <f t="shared" si="9"/>
        <v>0.31349999999999989</v>
      </c>
      <c r="U37" s="14">
        <f t="shared" si="10"/>
        <v>0.27754999999999996</v>
      </c>
      <c r="V37" s="14">
        <f t="shared" si="11"/>
        <v>3.5949999999999926E-2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A38" s="1" t="s">
        <v>62</v>
      </c>
      <c r="B38" s="1" t="s">
        <v>100</v>
      </c>
      <c r="C38" s="1" t="s">
        <v>98</v>
      </c>
      <c r="D38" s="4">
        <v>1200</v>
      </c>
      <c r="E38" s="18">
        <v>1.1475</v>
      </c>
      <c r="F38" s="18">
        <v>1.1475</v>
      </c>
      <c r="G38" s="1">
        <f t="shared" si="14"/>
        <v>0</v>
      </c>
      <c r="H38" s="1">
        <f t="shared" si="13"/>
        <v>1.1475</v>
      </c>
      <c r="I38" s="14">
        <v>1.4018999999999999</v>
      </c>
      <c r="J38" s="14">
        <v>1.4020999999999999</v>
      </c>
      <c r="K38" s="14">
        <f t="shared" si="2"/>
        <v>-1.9999999999997797E-4</v>
      </c>
      <c r="L38" s="13">
        <f t="shared" si="3"/>
        <v>1.4019999999999999</v>
      </c>
      <c r="M38" s="14">
        <v>1.3713</v>
      </c>
      <c r="N38" s="14">
        <v>1.3714</v>
      </c>
      <c r="O38" s="14">
        <f t="shared" si="4"/>
        <v>-9.9999999999988987E-5</v>
      </c>
      <c r="P38" s="13">
        <f t="shared" si="5"/>
        <v>1.3713500000000001</v>
      </c>
      <c r="Q38" s="14">
        <f t="shared" si="6"/>
        <v>212.08333333333329</v>
      </c>
      <c r="R38" s="14">
        <f t="shared" si="7"/>
        <v>186.54166666666677</v>
      </c>
      <c r="S38" s="14">
        <f t="shared" si="8"/>
        <v>25.541666666666515</v>
      </c>
      <c r="T38" s="14">
        <f t="shared" si="9"/>
        <v>0.25449999999999995</v>
      </c>
      <c r="U38" s="14">
        <f t="shared" si="10"/>
        <v>0.2238500000000001</v>
      </c>
      <c r="V38" s="14">
        <f t="shared" si="11"/>
        <v>3.0649999999999844E-2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A39" s="1" t="s">
        <v>63</v>
      </c>
      <c r="B39" s="1" t="s">
        <v>101</v>
      </c>
      <c r="C39" s="1" t="s">
        <v>99</v>
      </c>
      <c r="D39" s="4">
        <v>1185</v>
      </c>
      <c r="E39" s="18">
        <v>1.1583000000000001</v>
      </c>
      <c r="F39" s="18">
        <v>1.1578999999999999</v>
      </c>
      <c r="G39" s="1">
        <f t="shared" si="14"/>
        <v>4.0000000000017799E-4</v>
      </c>
      <c r="H39" s="1">
        <f t="shared" si="13"/>
        <v>1.1581000000000001</v>
      </c>
      <c r="I39" s="14">
        <v>1.4494</v>
      </c>
      <c r="J39" s="14">
        <v>1.4498</v>
      </c>
      <c r="K39" s="14">
        <f t="shared" si="2"/>
        <v>-3.9999999999995595E-4</v>
      </c>
      <c r="L39" s="13">
        <f t="shared" si="3"/>
        <v>1.4496</v>
      </c>
      <c r="M39" s="14">
        <v>1.4154</v>
      </c>
      <c r="N39" s="14">
        <v>1.4155</v>
      </c>
      <c r="O39" s="14">
        <f t="shared" si="4"/>
        <v>-9.9999999999988987E-5</v>
      </c>
      <c r="P39" s="13">
        <f t="shared" si="5"/>
        <v>1.4154499999999999</v>
      </c>
      <c r="Q39" s="14">
        <f t="shared" si="6"/>
        <v>245.99156118143449</v>
      </c>
      <c r="R39" s="14">
        <f t="shared" si="7"/>
        <v>217.1729957805905</v>
      </c>
      <c r="S39" s="14">
        <f t="shared" si="8"/>
        <v>28.818565400843994</v>
      </c>
      <c r="T39" s="14">
        <f t="shared" si="9"/>
        <v>0.29149999999999987</v>
      </c>
      <c r="U39" s="14">
        <f t="shared" si="10"/>
        <v>0.25734999999999975</v>
      </c>
      <c r="V39" s="14">
        <f t="shared" si="11"/>
        <v>3.4150000000000125E-2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16" sqref="F16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">
      <c r="A2" s="1">
        <v>1</v>
      </c>
      <c r="B2" s="1">
        <v>0.01</v>
      </c>
      <c r="C2" s="1" t="s">
        <v>64</v>
      </c>
      <c r="D2" s="1">
        <f>'Raw Data'!D4</f>
        <v>960</v>
      </c>
      <c r="E2" s="1">
        <f>'Raw Data'!T4</f>
        <v>7.1949999999999958E-2</v>
      </c>
      <c r="F2" s="1">
        <v>0</v>
      </c>
    </row>
    <row r="3" spans="1:6" x14ac:dyDescent="0.2">
      <c r="A3" s="1">
        <v>2</v>
      </c>
      <c r="B3" s="1">
        <v>0.05</v>
      </c>
      <c r="C3" s="1" t="s">
        <v>66</v>
      </c>
      <c r="D3" s="1">
        <f>'Raw Data'!D6</f>
        <v>1900</v>
      </c>
      <c r="E3" s="1">
        <f>'Raw Data'!T6</f>
        <v>5.1800000000000068E-2</v>
      </c>
      <c r="F3" s="1">
        <v>0</v>
      </c>
    </row>
    <row r="4" spans="1:6" x14ac:dyDescent="0.2">
      <c r="A4" s="1">
        <v>3</v>
      </c>
      <c r="B4" s="1">
        <v>0.1</v>
      </c>
      <c r="C4" s="16" t="s">
        <v>103</v>
      </c>
      <c r="D4" s="1">
        <f>'Raw Data'!D8+'Raw Data'!D10</f>
        <v>2630</v>
      </c>
      <c r="E4" s="1">
        <f>'Raw Data'!T8+'Raw Data'!T10</f>
        <v>0.26649999999999996</v>
      </c>
      <c r="F4" s="1">
        <v>0</v>
      </c>
    </row>
    <row r="5" spans="1:6" x14ac:dyDescent="0.2">
      <c r="A5" s="1">
        <v>4</v>
      </c>
      <c r="B5" s="1">
        <v>0.2</v>
      </c>
      <c r="C5" s="1" t="s">
        <v>104</v>
      </c>
      <c r="D5" s="1">
        <f>'Raw Data'!D12+'Raw Data'!D14+'Raw Data'!D16</f>
        <v>3470</v>
      </c>
      <c r="E5" s="1">
        <f>'Raw Data'!T12+'Raw Data'!T14+'Raw Data'!T16</f>
        <v>0.83694999999999964</v>
      </c>
      <c r="F5" s="1">
        <v>0</v>
      </c>
    </row>
    <row r="6" spans="1:6" x14ac:dyDescent="0.2">
      <c r="A6" s="1">
        <v>5</v>
      </c>
      <c r="B6" s="1">
        <v>0.3</v>
      </c>
      <c r="C6" s="1" t="s">
        <v>105</v>
      </c>
      <c r="D6" s="1">
        <f>'Raw Data'!D18+'Raw Data'!D20+'Raw Data'!D22</f>
        <v>3980</v>
      </c>
      <c r="E6" s="1">
        <f>'Raw Data'!T18+'Raw Data'!T20+'Raw Data'!T22</f>
        <v>0.8210000000000004</v>
      </c>
      <c r="F6" s="1">
        <v>0</v>
      </c>
    </row>
    <row r="7" spans="1:6" x14ac:dyDescent="0.2">
      <c r="A7" s="1">
        <v>6</v>
      </c>
      <c r="B7" s="1">
        <v>0.45</v>
      </c>
      <c r="C7" s="1" t="s">
        <v>106</v>
      </c>
      <c r="D7" s="1">
        <f>'Raw Data'!D24+'Raw Data'!D26+'Raw Data'!D28+'Raw Data'!D30</f>
        <v>4840</v>
      </c>
      <c r="E7" s="1">
        <f>'Raw Data'!T24+'Raw Data'!T26+'Raw Data'!T28+'Raw Data'!T30</f>
        <v>1.0595000000000001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107</v>
      </c>
      <c r="D8" s="1">
        <f>'Raw Data'!D32+'Raw Data'!D34+'Raw Data'!D36+'Raw Data'!D38</f>
        <v>4820</v>
      </c>
      <c r="E8" s="1">
        <f>'Raw Data'!T32+'Raw Data'!T34+'Raw Data'!T36+'Raw Data'!T38</f>
        <v>1.1576500000000001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5" sqref="F15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">
      <c r="A2" s="1">
        <v>1</v>
      </c>
      <c r="B2" s="1">
        <v>0.01</v>
      </c>
      <c r="C2" s="1" t="s">
        <v>65</v>
      </c>
      <c r="D2" s="1">
        <f>'Raw Data'!D5</f>
        <v>890</v>
      </c>
      <c r="E2" s="1">
        <f>'Raw Data'!T5</f>
        <v>5.909999999999993E-2</v>
      </c>
      <c r="F2" s="1">
        <v>0</v>
      </c>
    </row>
    <row r="3" spans="1:6" x14ac:dyDescent="0.2">
      <c r="A3" s="1">
        <v>2</v>
      </c>
      <c r="B3" s="1">
        <v>0.05</v>
      </c>
      <c r="C3" s="1" t="s">
        <v>67</v>
      </c>
      <c r="D3" s="1">
        <f>'Raw Data'!D7</f>
        <v>1900</v>
      </c>
      <c r="E3" s="1">
        <f>'Raw Data'!T7</f>
        <v>5.105000000000004E-2</v>
      </c>
      <c r="F3" s="1">
        <v>0</v>
      </c>
    </row>
    <row r="4" spans="1:6" x14ac:dyDescent="0.2">
      <c r="A4" s="1">
        <v>3</v>
      </c>
      <c r="B4" s="1">
        <v>0.1</v>
      </c>
      <c r="C4" s="16" t="s">
        <v>108</v>
      </c>
      <c r="D4" s="1">
        <f>'Raw Data'!D9+'Raw Data'!D11</f>
        <v>2625</v>
      </c>
      <c r="E4" s="1">
        <f>'Raw Data'!T9+'Raw Data'!T11</f>
        <v>0.24134999999999995</v>
      </c>
      <c r="F4" s="1">
        <v>0</v>
      </c>
    </row>
    <row r="5" spans="1:6" x14ac:dyDescent="0.2">
      <c r="A5" s="1">
        <v>4</v>
      </c>
      <c r="B5" s="1">
        <v>0.2</v>
      </c>
      <c r="C5" s="1" t="s">
        <v>109</v>
      </c>
      <c r="D5" s="1">
        <f>'Raw Data'!D13+'Raw Data'!D15+'Raw Data'!D17</f>
        <v>3550</v>
      </c>
      <c r="E5" s="1">
        <f>'Raw Data'!T13+'Raw Data'!T15+'Raw Data'!T17</f>
        <v>0.67544999999999988</v>
      </c>
      <c r="F5" s="1">
        <v>0</v>
      </c>
    </row>
    <row r="6" spans="1:6" x14ac:dyDescent="0.2">
      <c r="A6" s="1">
        <v>5</v>
      </c>
      <c r="B6" s="1">
        <v>0.3</v>
      </c>
      <c r="C6" s="1" t="s">
        <v>110</v>
      </c>
      <c r="D6" s="1">
        <f>'Raw Data'!D19+'Raw Data'!D21+'Raw Data'!D23</f>
        <v>4030</v>
      </c>
      <c r="E6" s="1">
        <f>'Raw Data'!T19+'Raw Data'!T21+'Raw Data'!T23</f>
        <v>0.91025</v>
      </c>
      <c r="F6" s="1">
        <v>0</v>
      </c>
    </row>
    <row r="7" spans="1:6" x14ac:dyDescent="0.2">
      <c r="A7" s="1">
        <v>6</v>
      </c>
      <c r="B7" s="1">
        <v>0.45</v>
      </c>
      <c r="C7" s="1" t="s">
        <v>111</v>
      </c>
      <c r="D7" s="1">
        <f>'Raw Data'!D25+'Raw Data'!D27+'Raw Data'!D29+'Raw Data'!D31</f>
        <v>4835</v>
      </c>
      <c r="E7" s="1">
        <f>'Raw Data'!T25+'Raw Data'!T27+'Raw Data'!T29+'Raw Data'!T31</f>
        <v>1.32975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112</v>
      </c>
      <c r="D8" s="1">
        <f>'Raw Data'!D33+'Raw Data'!D35+'Raw Data'!D37+'Raw Data'!D39</f>
        <v>4750</v>
      </c>
      <c r="E8" s="1">
        <f>'Raw Data'!T33+'Raw Data'!T35+'Raw Data'!T37+'Raw Data'!T39</f>
        <v>1.2955499999999998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S6680</vt:lpstr>
      <vt:lpstr>S6681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2019-02-10T01:52:47Z</dcterms:modified>
</cp:coreProperties>
</file>